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Presupuesto general\2020\Ingreso\"/>
    </mc:Choice>
  </mc:AlternateContent>
  <xr:revisionPtr revIDLastSave="0" documentId="8_{2CD38030-2496-4356-A209-7DE518650C2F}" xr6:coauthVersionLast="45" xr6:coauthVersionMax="45" xr10:uidLastSave="{00000000-0000-0000-0000-000000000000}"/>
  <bookViews>
    <workbookView xWindow="-120" yWindow="-120" windowWidth="20730" windowHeight="11160" xr2:uid="{6FBE48A3-AA57-4D03-A893-BBC60A8C04B2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 localSheetId="0">'Anexo 1'!$A$1:$G$37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'[1]Ejecución ingresos 2019'!#REF!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1'!$D$14</definedName>
    <definedName name="RESERV_FUTU">#REF!</definedName>
    <definedName name="saldo">'[1]Ejecución ingresos 2019'!#REF!</definedName>
    <definedName name="saldos">'[1]Ejecución ingresos 2019'!#REF!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1'!$1:$4</definedName>
    <definedName name="_xlnm.Print_Titles">#REF!</definedName>
    <definedName name="VTAS2005">'Anexo 1'!$D$31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1'!$A$1:$D$37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C10" i="1" s="1"/>
  <c r="D12" i="1"/>
  <c r="D10" i="1" s="1"/>
  <c r="F10" i="1" s="1"/>
  <c r="E12" i="1"/>
  <c r="E10" i="1" s="1"/>
  <c r="F13" i="1"/>
  <c r="F14" i="1"/>
  <c r="F15" i="1"/>
  <c r="B16" i="1"/>
  <c r="C16" i="1"/>
  <c r="D16" i="1"/>
  <c r="E16" i="1"/>
  <c r="F16" i="1"/>
  <c r="F17" i="1"/>
  <c r="F18" i="1"/>
  <c r="F19" i="1"/>
  <c r="B20" i="1"/>
  <c r="B10" i="1" s="1"/>
  <c r="C20" i="1"/>
  <c r="D20" i="1"/>
  <c r="E20" i="1"/>
  <c r="F20" i="1" s="1"/>
  <c r="F21" i="1"/>
  <c r="F22" i="1"/>
  <c r="F40" i="1" s="1"/>
  <c r="F23" i="1"/>
  <c r="B24" i="1"/>
  <c r="F25" i="1"/>
  <c r="B26" i="1"/>
  <c r="C26" i="1"/>
  <c r="C24" i="1" s="1"/>
  <c r="C37" i="1" s="1"/>
  <c r="D26" i="1"/>
  <c r="D24" i="1" s="1"/>
  <c r="E26" i="1"/>
  <c r="E24" i="1" s="1"/>
  <c r="E37" i="1" s="1"/>
  <c r="F27" i="1"/>
  <c r="F28" i="1"/>
  <c r="B30" i="1"/>
  <c r="C30" i="1"/>
  <c r="D30" i="1"/>
  <c r="E30" i="1"/>
  <c r="F30" i="1"/>
  <c r="F31" i="1"/>
  <c r="F32" i="1"/>
  <c r="F33" i="1"/>
  <c r="F34" i="1"/>
  <c r="F35" i="1"/>
  <c r="D39" i="1"/>
  <c r="F39" i="1"/>
  <c r="D40" i="1"/>
  <c r="B37" i="1" l="1"/>
  <c r="D37" i="1"/>
  <c r="F24" i="1"/>
  <c r="F26" i="1"/>
  <c r="F12" i="1"/>
  <c r="F37" i="1" l="1"/>
  <c r="G37" i="1"/>
  <c r="G12" i="1"/>
  <c r="G26" i="1"/>
  <c r="G34" i="1" l="1"/>
  <c r="G22" i="1"/>
  <c r="G21" i="1"/>
  <c r="G27" i="1"/>
  <c r="G30" i="1"/>
  <c r="G13" i="1"/>
  <c r="G14" i="1"/>
  <c r="G28" i="1"/>
  <c r="G31" i="1"/>
  <c r="G35" i="1"/>
  <c r="G20" i="1"/>
  <c r="G33" i="1"/>
  <c r="G10" i="1"/>
  <c r="G18" i="1"/>
  <c r="G32" i="1"/>
  <c r="G17" i="1"/>
  <c r="G16" i="1"/>
  <c r="G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C9" authorId="0" shapeId="0" xr:uid="{806F199D-E6E2-4D73-BF0A-59E832CD8CC1}">
      <text>
        <r>
          <rPr>
            <sz val="9"/>
            <color indexed="81"/>
            <rFont val="Tahoma"/>
            <family val="2"/>
          </rPr>
          <t>Presupuesto modificado hasta el acuerdo No 09/19 del 26 de junio de 2019</t>
        </r>
      </text>
    </comment>
    <comment ref="C12" authorId="0" shapeId="0" xr:uid="{ADB4F170-2090-4E2F-B196-768867C901D1}">
      <text>
        <r>
          <rPr>
            <sz val="9"/>
            <color indexed="81"/>
            <rFont val="Tahoma"/>
            <family val="2"/>
          </rPr>
          <t>Beneficio estimado 4.840.880 cabezas, por $8.833 cuota fomento.</t>
        </r>
      </text>
    </comment>
    <comment ref="F12" authorId="0" shapeId="0" xr:uid="{3C2C231D-3CB1-4E7F-BCC5-2C8582500514}">
      <text>
        <r>
          <rPr>
            <sz val="9"/>
            <color indexed="81"/>
            <rFont val="Tahoma"/>
            <family val="2"/>
          </rPr>
          <t>Beneficio estimado 5,124,438 cabezas, por $9,363 cuota fomento.</t>
        </r>
      </text>
    </comment>
    <comment ref="B16" authorId="0" shapeId="0" xr:uid="{9332251C-1A42-408F-B46A-0FA9A404C8D1}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a: Afamaz,Frigonordeste,Jericó,Agropecuaria Santa Cruz,Paso Real,Porcicola Colombiana y Fondo Ganadero del Tolima  $206.451.084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A33" authorId="0" shapeId="0" xr:uid="{D35D290F-068D-4395-AA77-9EA44FE1DCD4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4" authorId="0" shapeId="0" xr:uid="{10BEC904-1C5F-4E2F-8235-DAE43349620B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recaudadores,Ventas de publicaciones y videos de capacitación</t>
        </r>
      </text>
    </comment>
  </commentList>
</comments>
</file>

<file path=xl/sharedStrings.xml><?xml version="1.0" encoding="utf-8"?>
<sst xmlns="http://schemas.openxmlformats.org/spreadsheetml/2006/main" count="42" uniqueCount="32">
  <si>
    <t>EPPC</t>
  </si>
  <si>
    <t>FNP</t>
  </si>
  <si>
    <t>TOTAL INGRESOS</t>
  </si>
  <si>
    <t>Programas y proyectos FNP</t>
  </si>
  <si>
    <t>Extraordinarios FNP</t>
  </si>
  <si>
    <t>Financieros PPC</t>
  </si>
  <si>
    <t>Financieros FNP</t>
  </si>
  <si>
    <t>Ventas Programa PPC</t>
  </si>
  <si>
    <t>OTROS INGRESOS</t>
  </si>
  <si>
    <t>Rendimientos Financieros PPC</t>
  </si>
  <si>
    <t>Rendimientos Financieros FNP</t>
  </si>
  <si>
    <t>INGRESOS FINANCIEROS</t>
  </si>
  <si>
    <t>INGRESOS NO OPERACIONALES</t>
  </si>
  <si>
    <t>Cuota de Erradicación Peste Porcina Clásica</t>
  </si>
  <si>
    <t>Cuota de Fomento</t>
  </si>
  <si>
    <t>SUPERÁVIT VIGENCIAS ANTERIORES</t>
  </si>
  <si>
    <t>CUOTA VIGENCIAS ANTERIORES</t>
  </si>
  <si>
    <t xml:space="preserve">CUOTA DE FOMENTO PORCÍCOLA </t>
  </si>
  <si>
    <t>INGRESOS OPERACIONALES</t>
  </si>
  <si>
    <t>AÑO 2020</t>
  </si>
  <si>
    <t>AÑO 2019</t>
  </si>
  <si>
    <t>MODIFICADO</t>
  </si>
  <si>
    <t>INICIAL</t>
  </si>
  <si>
    <t>DEFINITIVO</t>
  </si>
  <si>
    <t>% PARTICIPACIÓN</t>
  </si>
  <si>
    <t>PRESUPUESTO</t>
  </si>
  <si>
    <t>ACUERDO 5/20</t>
  </si>
  <si>
    <t>CUENTAS</t>
  </si>
  <si>
    <t>ANEXO 1</t>
  </si>
  <si>
    <t>PRESUPUESTO DE INGRESOS VIGENCIA  2.020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</si>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</sst>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_ * #,##0_ ;_ * \-#,##0_ ;_ * &quot;-&quot;??_ ;_ @_ "/>
    <numFmt numFmtId="169" formatCode="_ * #,##0.00_ ;_ * \-#,##0.00_ ;_ * &quot;-&quot;_ ;_ @_ "/>
  </numFmts>
  <fonts count="11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double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0" xfId="2" applyFont="1"/>
    <xf numFmtId="166" fontId="2" fillId="0" borderId="0" xfId="4" applyNumberFormat="1" applyFont="1"/>
    <xf numFmtId="0" fontId="3" fillId="0" borderId="0" xfId="0" applyFont="1"/>
    <xf numFmtId="168" fontId="4" fillId="2" borderId="0" xfId="5" applyNumberFormat="1" applyFont="1" applyFill="1" applyBorder="1" applyAlignment="1">
      <alignment wrapText="1"/>
    </xf>
    <xf numFmtId="168" fontId="2" fillId="0" borderId="0" xfId="0" applyNumberFormat="1" applyFont="1"/>
    <xf numFmtId="0" fontId="4" fillId="2" borderId="0" xfId="0" applyFont="1" applyFill="1" applyAlignment="1">
      <alignment wrapText="1"/>
    </xf>
    <xf numFmtId="168" fontId="2" fillId="2" borderId="0" xfId="0" applyNumberFormat="1" applyFont="1" applyFill="1"/>
    <xf numFmtId="10" fontId="5" fillId="0" borderId="1" xfId="3" applyNumberFormat="1" applyFont="1" applyFill="1" applyBorder="1" applyAlignment="1">
      <alignment wrapText="1"/>
    </xf>
    <xf numFmtId="168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2" borderId="0" xfId="0" applyFont="1" applyFill="1"/>
    <xf numFmtId="10" fontId="4" fillId="0" borderId="4" xfId="3" applyNumberFormat="1" applyFont="1" applyFill="1" applyBorder="1" applyAlignment="1">
      <alignment wrapText="1"/>
    </xf>
    <xf numFmtId="168" fontId="4" fillId="0" borderId="5" xfId="5" applyNumberFormat="1" applyFont="1" applyFill="1" applyBorder="1" applyAlignment="1">
      <alignment wrapText="1"/>
    </xf>
    <xf numFmtId="168" fontId="4" fillId="0" borderId="6" xfId="5" applyNumberFormat="1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169" fontId="2" fillId="0" borderId="0" xfId="2" applyNumberFormat="1" applyFont="1"/>
    <xf numFmtId="168" fontId="4" fillId="0" borderId="8" xfId="5" applyNumberFormat="1" applyFont="1" applyFill="1" applyBorder="1" applyAlignment="1">
      <alignment wrapText="1"/>
    </xf>
    <xf numFmtId="168" fontId="4" fillId="0" borderId="9" xfId="5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0" fontId="5" fillId="0" borderId="4" xfId="3" applyNumberFormat="1" applyFont="1" applyFill="1" applyBorder="1" applyAlignment="1">
      <alignment wrapText="1"/>
    </xf>
    <xf numFmtId="168" fontId="5" fillId="0" borderId="8" xfId="5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4" fontId="6" fillId="0" borderId="0" xfId="2" applyFont="1"/>
    <xf numFmtId="10" fontId="4" fillId="0" borderId="11" xfId="3" applyNumberFormat="1" applyFont="1" applyFill="1" applyBorder="1" applyAlignment="1">
      <alignment wrapText="1"/>
    </xf>
    <xf numFmtId="168" fontId="4" fillId="0" borderId="12" xfId="3" applyNumberFormat="1" applyFont="1" applyFill="1" applyBorder="1" applyAlignment="1">
      <alignment wrapText="1"/>
    </xf>
    <xf numFmtId="168" fontId="4" fillId="0" borderId="13" xfId="5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168" fontId="4" fillId="0" borderId="9" xfId="3" applyNumberFormat="1" applyFont="1" applyFill="1" applyBorder="1" applyAlignment="1">
      <alignment wrapText="1"/>
    </xf>
    <xf numFmtId="168" fontId="5" fillId="0" borderId="13" xfId="5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10" fontId="4" fillId="0" borderId="15" xfId="3" applyNumberFormat="1" applyFont="1" applyFill="1" applyBorder="1" applyAlignment="1">
      <alignment wrapText="1"/>
    </xf>
    <xf numFmtId="168" fontId="5" fillId="0" borderId="9" xfId="5" applyNumberFormat="1" applyFont="1" applyFill="1" applyBorder="1" applyAlignment="1">
      <alignment wrapText="1"/>
    </xf>
    <xf numFmtId="164" fontId="2" fillId="0" borderId="0" xfId="0" applyNumberFormat="1" applyFont="1"/>
    <xf numFmtId="167" fontId="2" fillId="2" borderId="0" xfId="1" applyFont="1" applyFill="1"/>
    <xf numFmtId="166" fontId="5" fillId="0" borderId="12" xfId="4" applyNumberFormat="1" applyFont="1" applyFill="1" applyBorder="1" applyAlignment="1">
      <alignment wrapText="1"/>
    </xf>
    <xf numFmtId="166" fontId="5" fillId="0" borderId="13" xfId="4" applyNumberFormat="1" applyFont="1" applyFill="1" applyBorder="1" applyAlignment="1">
      <alignment wrapText="1"/>
    </xf>
    <xf numFmtId="166" fontId="5" fillId="0" borderId="16" xfId="4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2" borderId="0" xfId="2" applyFont="1" applyFill="1"/>
    <xf numFmtId="0" fontId="4" fillId="0" borderId="0" xfId="0" applyFont="1"/>
    <xf numFmtId="166" fontId="4" fillId="0" borderId="0" xfId="4" applyNumberFormat="1" applyFont="1" applyFill="1"/>
  </cellXfs>
  <cellStyles count="6">
    <cellStyle name="Millares" xfId="1" builtinId="3"/>
    <cellStyle name="Millares [0]" xfId="2" builtinId="6"/>
    <cellStyle name="Millares_Formato Presupuesto Minagricultura" xfId="5" xr:uid="{4F125F12-73AE-4BC2-AE1A-06E472ED7998}"/>
    <cellStyle name="Millares_INGRESOS 2005" xfId="4" xr:uid="{A72D8946-A7B3-49FD-B8F1-CD27A8C9D7C3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5-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ACP%20FNP/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jecución ingresos 2019"/>
      <sheetName val="Ventas EPPC"/>
      <sheetName val="Ejecución gastos 2019"/>
      <sheetName val="Superavit 2019"/>
      <sheetName val="superavit"/>
      <sheetName val="Anexo 3"/>
      <sheetName val="Anexo 4"/>
      <sheetName val="Funcionamiento"/>
      <sheetName val="Nómina y honorarios 2020"/>
      <sheetName val="ht"/>
      <sheetName val="cal nomina"/>
      <sheetName val="Comparativo nómina 2019-2020"/>
      <sheetName val="Comparativo gastos personal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G8">
            <v>26850016</v>
          </cell>
        </row>
      </sheetData>
      <sheetData sheetId="10">
        <row r="12">
          <cell r="K12">
            <v>676689408.64586663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71F1-E3DA-4F69-B172-690CFDA59F5F}">
  <sheetPr>
    <pageSetUpPr fitToPage="1"/>
  </sheetPr>
  <dimension ref="A1:L493"/>
  <sheetViews>
    <sheetView tabSelected="1" zoomScale="55" zoomScaleNormal="55" zoomScaleSheetLayoutView="80" workbookViewId="0">
      <pane xSplit="1" ySplit="9" topLeftCell="D10" activePane="bottomRight" state="frozen"/>
      <selection activeCell="X27" sqref="X27"/>
      <selection pane="topRight" activeCell="X27" sqref="X27"/>
      <selection pane="bottomLeft" activeCell="X27" sqref="X27"/>
      <selection pane="bottomRight" activeCell="E18" sqref="E18"/>
    </sheetView>
  </sheetViews>
  <sheetFormatPr baseColWidth="10" defaultRowHeight="15" x14ac:dyDescent="0.3"/>
  <cols>
    <col min="1" max="1" width="35.5703125" style="1" customWidth="1"/>
    <col min="2" max="2" width="19.85546875" style="3" hidden="1" customWidth="1"/>
    <col min="3" max="3" width="21.7109375" style="3" hidden="1" customWidth="1"/>
    <col min="4" max="4" width="22.42578125" style="1" bestFit="1" customWidth="1"/>
    <col min="5" max="5" width="20.5703125" style="1" customWidth="1"/>
    <col min="6" max="6" width="22.42578125" style="1" bestFit="1" customWidth="1"/>
    <col min="7" max="7" width="21.7109375" style="1" customWidth="1"/>
    <col min="8" max="8" width="23" style="1" customWidth="1"/>
    <col min="9" max="9" width="18" style="2" bestFit="1" customWidth="1"/>
    <col min="10" max="10" width="12.5703125" style="1" bestFit="1" customWidth="1"/>
    <col min="11" max="11" width="16.140625" style="1" bestFit="1" customWidth="1"/>
    <col min="12" max="12" width="12" style="1" bestFit="1" customWidth="1"/>
    <col min="13" max="13" width="11.85546875" style="1" bestFit="1" customWidth="1"/>
    <col min="14" max="14" width="12" style="1" bestFit="1" customWidth="1"/>
    <col min="15" max="16384" width="11.42578125" style="1"/>
  </cols>
  <sheetData>
    <row r="1" spans="1:12" ht="15.75" x14ac:dyDescent="0.3">
      <c r="A1" s="58"/>
      <c r="B1" s="59"/>
      <c r="C1" s="59"/>
      <c r="D1" s="58"/>
      <c r="E1" s="58"/>
      <c r="F1" s="58"/>
      <c r="G1" s="58"/>
      <c r="H1" s="12"/>
    </row>
    <row r="2" spans="1:12" ht="15.75" x14ac:dyDescent="0.3">
      <c r="A2" s="56" t="s">
        <v>31</v>
      </c>
      <c r="B2" s="56"/>
      <c r="C2" s="56"/>
      <c r="D2" s="56"/>
      <c r="E2" s="56"/>
      <c r="F2" s="56"/>
      <c r="G2" s="56"/>
      <c r="H2" s="12"/>
    </row>
    <row r="3" spans="1:12" ht="15.75" x14ac:dyDescent="0.3">
      <c r="A3" s="56" t="s">
        <v>30</v>
      </c>
      <c r="B3" s="56"/>
      <c r="C3" s="56"/>
      <c r="D3" s="56"/>
      <c r="E3" s="56"/>
      <c r="F3" s="56"/>
      <c r="G3" s="56"/>
      <c r="H3" s="12"/>
    </row>
    <row r="4" spans="1:12" s="12" customFormat="1" ht="15.75" x14ac:dyDescent="0.3">
      <c r="A4" s="56" t="s">
        <v>29</v>
      </c>
      <c r="B4" s="56"/>
      <c r="C4" s="56"/>
      <c r="D4" s="56"/>
      <c r="E4" s="56"/>
      <c r="F4" s="56"/>
      <c r="G4" s="56"/>
      <c r="I4" s="57"/>
    </row>
    <row r="5" spans="1:12" ht="15.75" x14ac:dyDescent="0.3">
      <c r="A5" s="56" t="s">
        <v>28</v>
      </c>
      <c r="B5" s="56"/>
      <c r="C5" s="56"/>
      <c r="D5" s="56"/>
      <c r="E5" s="56"/>
      <c r="F5" s="56"/>
      <c r="G5" s="56"/>
      <c r="H5" s="12"/>
    </row>
    <row r="6" spans="1:12" ht="16.5" thickBot="1" x14ac:dyDescent="0.35">
      <c r="A6" s="55"/>
      <c r="B6" s="55"/>
      <c r="C6" s="55"/>
      <c r="D6" s="55"/>
      <c r="E6" s="55"/>
      <c r="F6" s="55"/>
      <c r="G6" s="55"/>
      <c r="H6" s="12"/>
    </row>
    <row r="7" spans="1:12" ht="31.5" customHeight="1" thickTop="1" x14ac:dyDescent="0.3">
      <c r="A7" s="54" t="s">
        <v>27</v>
      </c>
      <c r="B7" s="53" t="s">
        <v>25</v>
      </c>
      <c r="C7" s="53" t="s">
        <v>25</v>
      </c>
      <c r="D7" s="51" t="s">
        <v>25</v>
      </c>
      <c r="E7" s="52" t="s">
        <v>26</v>
      </c>
      <c r="F7" s="51" t="s">
        <v>25</v>
      </c>
      <c r="G7" s="50" t="s">
        <v>24</v>
      </c>
      <c r="H7" s="12"/>
    </row>
    <row r="8" spans="1:12" ht="15.75" x14ac:dyDescent="0.3">
      <c r="A8" s="49"/>
      <c r="B8" s="48" t="s">
        <v>22</v>
      </c>
      <c r="C8" s="48" t="s">
        <v>23</v>
      </c>
      <c r="D8" s="46" t="s">
        <v>22</v>
      </c>
      <c r="E8" s="47"/>
      <c r="F8" s="46" t="s">
        <v>21</v>
      </c>
      <c r="G8" s="45"/>
      <c r="H8" s="12"/>
    </row>
    <row r="9" spans="1:12" ht="16.5" thickBot="1" x14ac:dyDescent="0.35">
      <c r="A9" s="44"/>
      <c r="B9" s="43" t="s">
        <v>20</v>
      </c>
      <c r="C9" s="43" t="s">
        <v>20</v>
      </c>
      <c r="D9" s="41" t="s">
        <v>19</v>
      </c>
      <c r="E9" s="42"/>
      <c r="F9" s="41" t="s">
        <v>19</v>
      </c>
      <c r="G9" s="40"/>
      <c r="H9" s="12"/>
    </row>
    <row r="10" spans="1:12" ht="15.75" customHeight="1" x14ac:dyDescent="0.3">
      <c r="A10" s="39" t="s">
        <v>18</v>
      </c>
      <c r="B10" s="38">
        <f>+B12+B16+B20</f>
        <v>44181760414.019905</v>
      </c>
      <c r="C10" s="38">
        <f>+C12+C16+C20</f>
        <v>48172747278.019905</v>
      </c>
      <c r="D10" s="38">
        <f>+D12+D16+D20</f>
        <v>48580005213</v>
      </c>
      <c r="E10" s="38">
        <f>+E12+E16+E20</f>
        <v>6179543269.7869797</v>
      </c>
      <c r="F10" s="38">
        <f>+D10+E10</f>
        <v>54759548482.78698</v>
      </c>
      <c r="G10" s="21">
        <f>+F10/$F$37</f>
        <v>0.94899166129147539</v>
      </c>
      <c r="H10" s="12"/>
    </row>
    <row r="11" spans="1:12" ht="13.5" customHeight="1" x14ac:dyDescent="0.3">
      <c r="A11" s="20"/>
      <c r="B11" s="18"/>
      <c r="C11" s="18">
        <v>0</v>
      </c>
      <c r="D11" s="19"/>
      <c r="E11" s="19"/>
      <c r="F11" s="19"/>
      <c r="G11" s="21"/>
      <c r="H11" s="12"/>
    </row>
    <row r="12" spans="1:12" ht="30.75" x14ac:dyDescent="0.3">
      <c r="A12" s="31" t="s">
        <v>17</v>
      </c>
      <c r="B12" s="37">
        <f>+B13+B14</f>
        <v>39467091978.385155</v>
      </c>
      <c r="C12" s="37">
        <f>+C13+C14</f>
        <v>42759493040.385155</v>
      </c>
      <c r="D12" s="36">
        <f>+D13+D14</f>
        <v>48181673656</v>
      </c>
      <c r="E12" s="33">
        <f>+E13+E14</f>
        <v>-201560662</v>
      </c>
      <c r="F12" s="36">
        <f>+D12+E12</f>
        <v>47980112994</v>
      </c>
      <c r="G12" s="21">
        <f>+F12/$F$37</f>
        <v>0.83150296890123998</v>
      </c>
      <c r="H12" s="35"/>
      <c r="J12" s="6"/>
    </row>
    <row r="13" spans="1:12" ht="15.75" x14ac:dyDescent="0.3">
      <c r="A13" s="20" t="s">
        <v>14</v>
      </c>
      <c r="B13" s="18">
        <v>24666932486.490723</v>
      </c>
      <c r="C13" s="19">
        <v>26724683150.490723</v>
      </c>
      <c r="D13" s="19">
        <v>30113546035</v>
      </c>
      <c r="E13" s="19">
        <v>-125975414</v>
      </c>
      <c r="F13" s="19">
        <f>+D13+E13</f>
        <v>29987570621</v>
      </c>
      <c r="G13" s="13">
        <f>+F13/$F$37</f>
        <v>0.51968935555894247</v>
      </c>
      <c r="H13" s="12"/>
      <c r="L13" s="6"/>
    </row>
    <row r="14" spans="1:12" ht="30" x14ac:dyDescent="0.3">
      <c r="A14" s="20" t="s">
        <v>13</v>
      </c>
      <c r="B14" s="18">
        <v>14800159491.894434</v>
      </c>
      <c r="C14" s="19">
        <v>16034809889.894434</v>
      </c>
      <c r="D14" s="19">
        <v>18068127621</v>
      </c>
      <c r="E14" s="19">
        <v>-75585248</v>
      </c>
      <c r="F14" s="19">
        <f>+D14+E14</f>
        <v>17992542373</v>
      </c>
      <c r="G14" s="13">
        <f>+F14/$F$37</f>
        <v>0.31181361334229751</v>
      </c>
      <c r="H14" s="12"/>
      <c r="J14" s="2"/>
      <c r="K14" s="34"/>
      <c r="L14" s="6"/>
    </row>
    <row r="15" spans="1:12" ht="15.75" x14ac:dyDescent="0.3">
      <c r="A15" s="20"/>
      <c r="B15" s="18"/>
      <c r="C15" s="18"/>
      <c r="D15" s="19"/>
      <c r="E15" s="19"/>
      <c r="F15" s="19">
        <f>+D15+E15</f>
        <v>0</v>
      </c>
      <c r="G15" s="13"/>
      <c r="H15" s="12"/>
      <c r="I15" s="24"/>
      <c r="L15" s="6"/>
    </row>
    <row r="16" spans="1:12" ht="30.75" x14ac:dyDescent="0.3">
      <c r="A16" s="23" t="s">
        <v>16</v>
      </c>
      <c r="B16" s="22">
        <f>+B17+B18</f>
        <v>320000000</v>
      </c>
      <c r="C16" s="22">
        <f>+C17+C18</f>
        <v>320000000</v>
      </c>
      <c r="D16" s="33">
        <f>+D17+D18</f>
        <v>398331557</v>
      </c>
      <c r="E16" s="33">
        <f>+E17+E18</f>
        <v>0</v>
      </c>
      <c r="F16" s="33">
        <f>+D16+E16</f>
        <v>398331557</v>
      </c>
      <c r="G16" s="21">
        <f>+F16/$F$37</f>
        <v>6.9031490670722765E-3</v>
      </c>
      <c r="H16" s="12"/>
    </row>
    <row r="17" spans="1:10" ht="15.75" x14ac:dyDescent="0.3">
      <c r="A17" s="20" t="s">
        <v>14</v>
      </c>
      <c r="B17" s="18">
        <v>200000000</v>
      </c>
      <c r="C17" s="18">
        <v>200000000</v>
      </c>
      <c r="D17" s="19">
        <v>248957223</v>
      </c>
      <c r="E17" s="19"/>
      <c r="F17" s="19">
        <f>+D17+E17</f>
        <v>248957223</v>
      </c>
      <c r="G17" s="13">
        <f>+F17/$F$37</f>
        <v>4.3144681647539025E-3</v>
      </c>
      <c r="H17" s="12"/>
    </row>
    <row r="18" spans="1:10" ht="30" x14ac:dyDescent="0.3">
      <c r="A18" s="20" t="s">
        <v>13</v>
      </c>
      <c r="B18" s="18">
        <v>120000000</v>
      </c>
      <c r="C18" s="18">
        <v>120000000</v>
      </c>
      <c r="D18" s="19">
        <v>149374334</v>
      </c>
      <c r="E18" s="19"/>
      <c r="F18" s="19">
        <f>+D18+E18</f>
        <v>149374334</v>
      </c>
      <c r="G18" s="13">
        <f>+F18/$F$37</f>
        <v>2.5886809023183736E-3</v>
      </c>
      <c r="H18" s="2"/>
    </row>
    <row r="19" spans="1:10" ht="15.75" x14ac:dyDescent="0.3">
      <c r="A19" s="20"/>
      <c r="B19" s="18"/>
      <c r="C19" s="18"/>
      <c r="D19" s="19"/>
      <c r="E19" s="19"/>
      <c r="F19" s="19">
        <f>+D19+E19</f>
        <v>0</v>
      </c>
      <c r="G19" s="32"/>
      <c r="H19" s="24"/>
      <c r="I19" s="24"/>
      <c r="J19" s="6"/>
    </row>
    <row r="20" spans="1:10" ht="30.75" x14ac:dyDescent="0.3">
      <c r="A20" s="31" t="s">
        <v>15</v>
      </c>
      <c r="B20" s="30">
        <f>+B21+B22</f>
        <v>4394668435.6347523</v>
      </c>
      <c r="C20" s="30">
        <f>+C21+C22</f>
        <v>5093254237.6347523</v>
      </c>
      <c r="D20" s="30">
        <f>+D21+D22</f>
        <v>0</v>
      </c>
      <c r="E20" s="30">
        <f>+E21+E22</f>
        <v>6381103931.7869797</v>
      </c>
      <c r="F20" s="30">
        <f>+D20+E20</f>
        <v>6381103931.7869797</v>
      </c>
      <c r="G20" s="21">
        <f>+F20/$F$37</f>
        <v>0.11058554332316313</v>
      </c>
      <c r="H20" s="2"/>
    </row>
    <row r="21" spans="1:10" ht="15.75" x14ac:dyDescent="0.3">
      <c r="A21" s="20" t="s">
        <v>14</v>
      </c>
      <c r="B21" s="18">
        <v>2467412227.674778</v>
      </c>
      <c r="C21" s="29">
        <v>3019836311.674778</v>
      </c>
      <c r="D21" s="29"/>
      <c r="E21" s="19">
        <v>4331050383.125</v>
      </c>
      <c r="F21" s="29">
        <f>+D21+E21</f>
        <v>4331050383.125</v>
      </c>
      <c r="G21" s="13">
        <f>+F21/$F$37</f>
        <v>7.50577901406701E-2</v>
      </c>
      <c r="H21" s="12"/>
      <c r="I21" s="24"/>
    </row>
    <row r="22" spans="1:10" ht="30" x14ac:dyDescent="0.3">
      <c r="A22" s="20" t="s">
        <v>13</v>
      </c>
      <c r="B22" s="18">
        <v>1927256207.9599743</v>
      </c>
      <c r="C22" s="29">
        <v>2073417925.9599743</v>
      </c>
      <c r="D22" s="29"/>
      <c r="E22" s="19">
        <v>2050053548.6619797</v>
      </c>
      <c r="F22" s="29">
        <f>+D22+E22</f>
        <v>2050053548.6619797</v>
      </c>
      <c r="G22" s="13">
        <f>+F22/$F$37</f>
        <v>3.552775318249303E-2</v>
      </c>
      <c r="H22" s="12"/>
      <c r="I22" s="24"/>
    </row>
    <row r="23" spans="1:10" ht="15.75" x14ac:dyDescent="0.3">
      <c r="A23" s="28"/>
      <c r="B23" s="27"/>
      <c r="C23" s="26"/>
      <c r="D23" s="26"/>
      <c r="E23" s="26"/>
      <c r="F23" s="26">
        <f>+D23+E23</f>
        <v>0</v>
      </c>
      <c r="G23" s="25"/>
      <c r="H23" s="12"/>
      <c r="I23" s="24"/>
    </row>
    <row r="24" spans="1:10" ht="30.75" x14ac:dyDescent="0.3">
      <c r="A24" s="23" t="s">
        <v>12</v>
      </c>
      <c r="B24" s="22">
        <f>+B26+B30</f>
        <v>2409602226.6000004</v>
      </c>
      <c r="C24" s="22">
        <f>+C26+C30</f>
        <v>2796529726.6000004</v>
      </c>
      <c r="D24" s="22">
        <f>+D26+D30</f>
        <v>2763327861</v>
      </c>
      <c r="E24" s="22">
        <f>+E26+E30</f>
        <v>180000000</v>
      </c>
      <c r="F24" s="22">
        <f>+D24+E24</f>
        <v>2943327861</v>
      </c>
      <c r="G24" s="21">
        <f>+F24/$F$37</f>
        <v>5.1008338708524635E-2</v>
      </c>
      <c r="H24" s="12"/>
    </row>
    <row r="25" spans="1:10" ht="15.75" x14ac:dyDescent="0.3">
      <c r="A25" s="20"/>
      <c r="B25" s="18"/>
      <c r="C25" s="19"/>
      <c r="D25" s="19"/>
      <c r="E25" s="19"/>
      <c r="F25" s="19">
        <f>+D25+E25</f>
        <v>0</v>
      </c>
      <c r="G25" s="21"/>
      <c r="H25" s="12"/>
    </row>
    <row r="26" spans="1:10" ht="15.75" x14ac:dyDescent="0.3">
      <c r="A26" s="23" t="s">
        <v>11</v>
      </c>
      <c r="B26" s="22">
        <f>+B27+B28</f>
        <v>252267306</v>
      </c>
      <c r="C26" s="22">
        <f>+C27+C28</f>
        <v>252267306</v>
      </c>
      <c r="D26" s="22">
        <f>+D27+D28</f>
        <v>285170104</v>
      </c>
      <c r="E26" s="22">
        <f>+E27+E28</f>
        <v>0</v>
      </c>
      <c r="F26" s="22">
        <f>+D26+E26</f>
        <v>285170104</v>
      </c>
      <c r="G26" s="21">
        <f>+F26/$F$37</f>
        <v>4.9420431366538802E-3</v>
      </c>
      <c r="H26" s="12"/>
    </row>
    <row r="27" spans="1:10" ht="15.75" x14ac:dyDescent="0.3">
      <c r="A27" s="20" t="s">
        <v>10</v>
      </c>
      <c r="B27" s="18">
        <v>158655637.5</v>
      </c>
      <c r="C27" s="19">
        <v>158655637.5</v>
      </c>
      <c r="D27" s="18">
        <v>195915610</v>
      </c>
      <c r="E27" s="18"/>
      <c r="F27" s="18">
        <f>+D27+E27</f>
        <v>195915610</v>
      </c>
      <c r="G27" s="13">
        <f>+F27/$F$37</f>
        <v>3.3952485978819796E-3</v>
      </c>
      <c r="H27" s="12"/>
    </row>
    <row r="28" spans="1:10" ht="15.75" x14ac:dyDescent="0.3">
      <c r="A28" s="20" t="s">
        <v>9</v>
      </c>
      <c r="B28" s="18">
        <v>93611668.5</v>
      </c>
      <c r="C28" s="19">
        <v>93611668.5</v>
      </c>
      <c r="D28" s="18">
        <v>89254494</v>
      </c>
      <c r="E28" s="18"/>
      <c r="F28" s="18">
        <f>+D28+E28</f>
        <v>89254494</v>
      </c>
      <c r="G28" s="13">
        <f>+F28/$F$37</f>
        <v>1.5467945387719008E-3</v>
      </c>
      <c r="H28" s="12"/>
    </row>
    <row r="29" spans="1:10" ht="15.75" x14ac:dyDescent="0.3">
      <c r="A29" s="20"/>
      <c r="B29" s="18"/>
      <c r="C29" s="19"/>
      <c r="D29" s="19"/>
      <c r="E29" s="19"/>
      <c r="F29" s="19"/>
      <c r="G29" s="13"/>
      <c r="H29" s="12"/>
    </row>
    <row r="30" spans="1:10" ht="15.75" x14ac:dyDescent="0.3">
      <c r="A30" s="23" t="s">
        <v>8</v>
      </c>
      <c r="B30" s="22">
        <f>SUM(B31:B35)</f>
        <v>2157334920.6000004</v>
      </c>
      <c r="C30" s="22">
        <f>SUM(C31:C35)</f>
        <v>2544262420.6000004</v>
      </c>
      <c r="D30" s="22">
        <f>SUM(D31:D35)</f>
        <v>2478157757</v>
      </c>
      <c r="E30" s="22">
        <f>SUM(E31:E35)</f>
        <v>180000000</v>
      </c>
      <c r="F30" s="22">
        <f>+D30+E30</f>
        <v>2658157757</v>
      </c>
      <c r="G30" s="21">
        <f>+F30/$F$37</f>
        <v>4.6066295571870759E-2</v>
      </c>
      <c r="H30" s="12"/>
    </row>
    <row r="31" spans="1:10" ht="15.75" x14ac:dyDescent="0.3">
      <c r="A31" s="20" t="s">
        <v>7</v>
      </c>
      <c r="B31" s="18">
        <v>1577663472</v>
      </c>
      <c r="C31" s="19">
        <v>1577663472</v>
      </c>
      <c r="D31" s="18">
        <v>1743390000</v>
      </c>
      <c r="E31" s="18"/>
      <c r="F31" s="18">
        <f>+D31+E31</f>
        <v>1743390000</v>
      </c>
      <c r="G31" s="13">
        <f>+F31/$F$37</f>
        <v>3.0213225240507711E-2</v>
      </c>
      <c r="H31" s="12"/>
      <c r="I31" s="17"/>
    </row>
    <row r="32" spans="1:10" ht="15.75" x14ac:dyDescent="0.3">
      <c r="A32" s="16" t="s">
        <v>6</v>
      </c>
      <c r="B32" s="18">
        <v>6164855.4000000004</v>
      </c>
      <c r="C32" s="14">
        <v>6164855.4000000004</v>
      </c>
      <c r="D32" s="15">
        <v>33323510</v>
      </c>
      <c r="E32" s="15"/>
      <c r="F32" s="15">
        <f>+D32+E32</f>
        <v>33323510</v>
      </c>
      <c r="G32" s="13">
        <f>+F32/$F$37</f>
        <v>5.7750171415134365E-4</v>
      </c>
      <c r="H32" s="12"/>
      <c r="I32" s="17"/>
    </row>
    <row r="33" spans="1:9" ht="15.75" x14ac:dyDescent="0.3">
      <c r="A33" s="16" t="s">
        <v>5</v>
      </c>
      <c r="B33" s="18">
        <v>1521634.2000000002</v>
      </c>
      <c r="C33" s="14">
        <v>1521634.2000000002</v>
      </c>
      <c r="D33" s="15">
        <v>1567716</v>
      </c>
      <c r="E33" s="15"/>
      <c r="F33" s="15">
        <f>+D33+E33</f>
        <v>1567716</v>
      </c>
      <c r="G33" s="13">
        <f>+F33/$F$37</f>
        <v>2.7168766954696185E-5</v>
      </c>
      <c r="H33" s="12"/>
      <c r="I33" s="17"/>
    </row>
    <row r="34" spans="1:9" ht="15.75" x14ac:dyDescent="0.3">
      <c r="A34" s="16" t="s">
        <v>4</v>
      </c>
      <c r="B34" s="18">
        <v>15431199</v>
      </c>
      <c r="C34" s="14">
        <v>15431199</v>
      </c>
      <c r="D34" s="15">
        <v>22839531</v>
      </c>
      <c r="E34" s="15"/>
      <c r="F34" s="15">
        <f>+D34+E34</f>
        <v>22839531</v>
      </c>
      <c r="G34" s="13">
        <f>+F34/$F$37</f>
        <v>3.9581269508862522E-4</v>
      </c>
      <c r="H34" s="12"/>
      <c r="I34" s="17"/>
    </row>
    <row r="35" spans="1:9" ht="15.75" x14ac:dyDescent="0.3">
      <c r="A35" s="16" t="s">
        <v>3</v>
      </c>
      <c r="B35" s="18">
        <v>556553760</v>
      </c>
      <c r="C35" s="14">
        <v>943481260</v>
      </c>
      <c r="D35" s="15">
        <v>677037000</v>
      </c>
      <c r="E35" s="15">
        <v>180000000</v>
      </c>
      <c r="F35" s="15">
        <f>+D35+E35</f>
        <v>857037000</v>
      </c>
      <c r="G35" s="13">
        <f>+F35/$F$37</f>
        <v>1.4852587155168382E-2</v>
      </c>
      <c r="H35" s="12"/>
      <c r="I35" s="17"/>
    </row>
    <row r="36" spans="1:9" ht="16.5" thickBot="1" x14ac:dyDescent="0.35">
      <c r="A36" s="16"/>
      <c r="B36" s="15"/>
      <c r="C36" s="14"/>
      <c r="D36" s="14"/>
      <c r="E36" s="14"/>
      <c r="F36" s="14"/>
      <c r="G36" s="13"/>
      <c r="H36" s="12"/>
    </row>
    <row r="37" spans="1:9" ht="16.5" thickBot="1" x14ac:dyDescent="0.35">
      <c r="A37" s="11" t="s">
        <v>2</v>
      </c>
      <c r="B37" s="10">
        <f>+B24+B10</f>
        <v>46591362640.619904</v>
      </c>
      <c r="C37" s="10">
        <f>+C24+C10</f>
        <v>50969277004.619904</v>
      </c>
      <c r="D37" s="10">
        <f>+D24+D10</f>
        <v>51343333074</v>
      </c>
      <c r="E37" s="10">
        <f>+E24+E10</f>
        <v>6359543269.7869797</v>
      </c>
      <c r="F37" s="10">
        <f>+D37+E37</f>
        <v>57702876343.78698</v>
      </c>
      <c r="G37" s="9">
        <f>(D37-C37)/C37</f>
        <v>7.3388537441131767E-3</v>
      </c>
      <c r="H37" s="8"/>
    </row>
    <row r="38" spans="1:9" ht="15.75" thickTop="1" x14ac:dyDescent="0.3">
      <c r="A38" s="4"/>
      <c r="B38" s="1"/>
      <c r="C38" s="1"/>
    </row>
    <row r="39" spans="1:9" ht="15.75" hidden="1" x14ac:dyDescent="0.3">
      <c r="A39" s="7" t="s">
        <v>1</v>
      </c>
      <c r="B39" s="1"/>
      <c r="C39" s="1"/>
      <c r="D39" s="6">
        <f>+D13+D17+D21+D27+D32+D34+D35</f>
        <v>31291618909</v>
      </c>
      <c r="F39" s="5">
        <f>+F13+F17+F21+F27+F32+F34+F35</f>
        <v>35676693878.125</v>
      </c>
    </row>
    <row r="40" spans="1:9" ht="15.75" hidden="1" x14ac:dyDescent="0.3">
      <c r="A40" s="7" t="s">
        <v>0</v>
      </c>
      <c r="B40" s="1"/>
      <c r="C40" s="1"/>
      <c r="D40" s="6">
        <f>+ppc+D18+D22+D28+VTAS2005+D33</f>
        <v>20051714165</v>
      </c>
      <c r="F40" s="5">
        <f>+F14+F18+F22+F28+F31+F33</f>
        <v>22026182465.66198</v>
      </c>
    </row>
    <row r="41" spans="1:9" x14ac:dyDescent="0.3">
      <c r="A41" s="4"/>
      <c r="B41" s="1"/>
      <c r="C41" s="1"/>
    </row>
    <row r="42" spans="1:9" x14ac:dyDescent="0.3">
      <c r="A42" s="4"/>
      <c r="B42" s="1"/>
      <c r="C42" s="1"/>
    </row>
    <row r="43" spans="1:9" x14ac:dyDescent="0.3">
      <c r="A43" s="4"/>
      <c r="B43" s="1"/>
      <c r="C43" s="1"/>
    </row>
    <row r="44" spans="1:9" x14ac:dyDescent="0.3">
      <c r="A44" s="4"/>
      <c r="B44" s="1"/>
      <c r="C44" s="1"/>
    </row>
    <row r="45" spans="1:9" x14ac:dyDescent="0.3">
      <c r="A45" s="4"/>
      <c r="B45" s="1"/>
      <c r="C45" s="1"/>
    </row>
    <row r="46" spans="1:9" x14ac:dyDescent="0.3">
      <c r="A46" s="4"/>
      <c r="B46" s="1"/>
      <c r="C46" s="1"/>
    </row>
    <row r="47" spans="1:9" x14ac:dyDescent="0.3">
      <c r="A47" s="4"/>
      <c r="B47" s="1"/>
      <c r="C47" s="1"/>
    </row>
    <row r="48" spans="1:9" x14ac:dyDescent="0.3">
      <c r="A48" s="4"/>
      <c r="B48" s="1"/>
      <c r="C48" s="1"/>
    </row>
    <row r="49" spans="1:3" x14ac:dyDescent="0.3">
      <c r="A49" s="4"/>
      <c r="B49" s="1"/>
      <c r="C49" s="1"/>
    </row>
    <row r="50" spans="1:3" x14ac:dyDescent="0.3">
      <c r="A50" s="4"/>
      <c r="B50" s="1"/>
      <c r="C50" s="1"/>
    </row>
    <row r="51" spans="1:3" x14ac:dyDescent="0.3">
      <c r="A51" s="4"/>
      <c r="B51" s="1"/>
      <c r="C51" s="1"/>
    </row>
    <row r="52" spans="1:3" x14ac:dyDescent="0.3">
      <c r="A52" s="4"/>
      <c r="B52" s="1"/>
      <c r="C52" s="1"/>
    </row>
    <row r="53" spans="1:3" x14ac:dyDescent="0.3">
      <c r="A53" s="4"/>
      <c r="B53" s="1"/>
      <c r="C53" s="1"/>
    </row>
    <row r="54" spans="1:3" x14ac:dyDescent="0.3">
      <c r="A54" s="4"/>
      <c r="B54" s="1"/>
      <c r="C54" s="1"/>
    </row>
    <row r="55" spans="1:3" x14ac:dyDescent="0.3">
      <c r="A55" s="4"/>
      <c r="B55" s="1"/>
      <c r="C55" s="1"/>
    </row>
    <row r="56" spans="1:3" x14ac:dyDescent="0.3">
      <c r="A56" s="4"/>
      <c r="B56" s="1"/>
      <c r="C56" s="1"/>
    </row>
    <row r="57" spans="1:3" x14ac:dyDescent="0.3">
      <c r="A57" s="4"/>
      <c r="B57" s="1"/>
      <c r="C57" s="1"/>
    </row>
    <row r="58" spans="1:3" x14ac:dyDescent="0.3">
      <c r="A58" s="4"/>
      <c r="B58" s="1"/>
      <c r="C58" s="1"/>
    </row>
    <row r="59" spans="1:3" x14ac:dyDescent="0.3">
      <c r="A59" s="4"/>
      <c r="B59" s="1"/>
      <c r="C59" s="1"/>
    </row>
    <row r="60" spans="1:3" x14ac:dyDescent="0.3">
      <c r="A60" s="4"/>
      <c r="B60" s="1"/>
      <c r="C60" s="1"/>
    </row>
    <row r="61" spans="1:3" x14ac:dyDescent="0.3">
      <c r="A61" s="4"/>
      <c r="B61" s="1"/>
      <c r="C61" s="1"/>
    </row>
    <row r="62" spans="1:3" x14ac:dyDescent="0.3">
      <c r="A62" s="4"/>
      <c r="B62" s="1"/>
      <c r="C62" s="1"/>
    </row>
    <row r="63" spans="1:3" x14ac:dyDescent="0.3">
      <c r="A63" s="4"/>
      <c r="B63" s="1"/>
      <c r="C63" s="1"/>
    </row>
    <row r="64" spans="1:3" x14ac:dyDescent="0.3">
      <c r="A64" s="4"/>
      <c r="B64" s="1"/>
      <c r="C64" s="1"/>
    </row>
    <row r="65" spans="1:3" x14ac:dyDescent="0.3">
      <c r="A65" s="4"/>
      <c r="B65" s="1"/>
      <c r="C65" s="1"/>
    </row>
    <row r="66" spans="1:3" x14ac:dyDescent="0.3">
      <c r="A66" s="4"/>
      <c r="B66" s="1"/>
      <c r="C66" s="1"/>
    </row>
    <row r="67" spans="1:3" x14ac:dyDescent="0.3">
      <c r="A67" s="4"/>
      <c r="B67" s="1"/>
      <c r="C67" s="1"/>
    </row>
    <row r="68" spans="1:3" x14ac:dyDescent="0.3">
      <c r="A68" s="4"/>
      <c r="B68" s="1"/>
      <c r="C68" s="1"/>
    </row>
    <row r="69" spans="1:3" x14ac:dyDescent="0.3">
      <c r="A69" s="4"/>
      <c r="B69" s="1"/>
      <c r="C69" s="1"/>
    </row>
    <row r="70" spans="1:3" x14ac:dyDescent="0.3">
      <c r="A70" s="4"/>
      <c r="B70" s="1"/>
      <c r="C70" s="1"/>
    </row>
    <row r="71" spans="1:3" x14ac:dyDescent="0.3">
      <c r="A71" s="4"/>
      <c r="B71" s="1"/>
      <c r="C71" s="1"/>
    </row>
    <row r="72" spans="1:3" x14ac:dyDescent="0.3">
      <c r="A72" s="4"/>
      <c r="B72" s="1"/>
      <c r="C72" s="1"/>
    </row>
    <row r="73" spans="1:3" x14ac:dyDescent="0.3">
      <c r="A73" s="4"/>
      <c r="B73" s="1"/>
      <c r="C73" s="1"/>
    </row>
    <row r="74" spans="1:3" x14ac:dyDescent="0.3">
      <c r="A74" s="4"/>
      <c r="B74" s="1"/>
      <c r="C74" s="1"/>
    </row>
    <row r="75" spans="1:3" x14ac:dyDescent="0.3">
      <c r="A75" s="4"/>
      <c r="B75" s="1"/>
      <c r="C75" s="1"/>
    </row>
    <row r="76" spans="1:3" x14ac:dyDescent="0.3">
      <c r="A76" s="4"/>
      <c r="B76" s="1"/>
      <c r="C76" s="1"/>
    </row>
    <row r="77" spans="1:3" x14ac:dyDescent="0.3">
      <c r="A77" s="4"/>
      <c r="B77" s="1"/>
      <c r="C77" s="1"/>
    </row>
    <row r="78" spans="1:3" x14ac:dyDescent="0.3">
      <c r="B78" s="1"/>
      <c r="C78" s="1"/>
    </row>
    <row r="79" spans="1:3" x14ac:dyDescent="0.3">
      <c r="B79" s="1"/>
      <c r="C79" s="1"/>
    </row>
    <row r="80" spans="1:3" x14ac:dyDescent="0.3">
      <c r="B80" s="1"/>
      <c r="C80" s="1"/>
    </row>
    <row r="81" spans="2:3" x14ac:dyDescent="0.3">
      <c r="B81" s="1"/>
      <c r="C81" s="1"/>
    </row>
    <row r="82" spans="2:3" x14ac:dyDescent="0.3">
      <c r="B82" s="1"/>
      <c r="C82" s="1"/>
    </row>
    <row r="83" spans="2:3" x14ac:dyDescent="0.3">
      <c r="B83" s="1"/>
      <c r="C83" s="1"/>
    </row>
    <row r="84" spans="2:3" x14ac:dyDescent="0.3">
      <c r="B84" s="1"/>
      <c r="C84" s="1"/>
    </row>
    <row r="85" spans="2:3" x14ac:dyDescent="0.3">
      <c r="B85" s="1"/>
      <c r="C85" s="1"/>
    </row>
    <row r="86" spans="2:3" x14ac:dyDescent="0.3">
      <c r="B86" s="1"/>
      <c r="C86" s="1"/>
    </row>
    <row r="87" spans="2:3" x14ac:dyDescent="0.3">
      <c r="B87" s="1"/>
      <c r="C87" s="1"/>
    </row>
    <row r="88" spans="2:3" x14ac:dyDescent="0.3">
      <c r="B88" s="1"/>
      <c r="C88" s="1"/>
    </row>
    <row r="89" spans="2:3" x14ac:dyDescent="0.3">
      <c r="B89" s="1"/>
      <c r="C89" s="1"/>
    </row>
    <row r="90" spans="2:3" x14ac:dyDescent="0.3">
      <c r="B90" s="1"/>
      <c r="C90" s="1"/>
    </row>
    <row r="91" spans="2:3" x14ac:dyDescent="0.3">
      <c r="B91" s="1"/>
      <c r="C91" s="1"/>
    </row>
    <row r="92" spans="2:3" x14ac:dyDescent="0.3">
      <c r="B92" s="1"/>
      <c r="C92" s="1"/>
    </row>
    <row r="93" spans="2:3" x14ac:dyDescent="0.3">
      <c r="B93" s="1"/>
      <c r="C93" s="1"/>
    </row>
    <row r="94" spans="2:3" x14ac:dyDescent="0.3">
      <c r="B94" s="1"/>
      <c r="C94" s="1"/>
    </row>
    <row r="95" spans="2:3" x14ac:dyDescent="0.3">
      <c r="B95" s="1"/>
      <c r="C95" s="1"/>
    </row>
    <row r="96" spans="2:3" x14ac:dyDescent="0.3">
      <c r="B96" s="1"/>
      <c r="C96" s="1"/>
    </row>
    <row r="97" spans="2:3" x14ac:dyDescent="0.3">
      <c r="B97" s="1"/>
      <c r="C97" s="1"/>
    </row>
    <row r="98" spans="2:3" x14ac:dyDescent="0.3">
      <c r="B98" s="1"/>
      <c r="C98" s="1"/>
    </row>
    <row r="99" spans="2:3" x14ac:dyDescent="0.3">
      <c r="B99" s="1"/>
      <c r="C99" s="1"/>
    </row>
    <row r="100" spans="2:3" x14ac:dyDescent="0.3">
      <c r="B100" s="1"/>
      <c r="C100" s="1"/>
    </row>
    <row r="101" spans="2:3" x14ac:dyDescent="0.3">
      <c r="B101" s="1"/>
      <c r="C101" s="1"/>
    </row>
    <row r="102" spans="2:3" x14ac:dyDescent="0.3">
      <c r="B102" s="1"/>
      <c r="C102" s="1"/>
    </row>
    <row r="103" spans="2:3" x14ac:dyDescent="0.3">
      <c r="B103" s="1"/>
      <c r="C103" s="1"/>
    </row>
    <row r="104" spans="2:3" x14ac:dyDescent="0.3">
      <c r="B104" s="1"/>
      <c r="C104" s="1"/>
    </row>
    <row r="105" spans="2:3" x14ac:dyDescent="0.3">
      <c r="B105" s="1"/>
      <c r="C105" s="1"/>
    </row>
    <row r="106" spans="2:3" x14ac:dyDescent="0.3">
      <c r="B106" s="1"/>
      <c r="C106" s="1"/>
    </row>
    <row r="107" spans="2:3" x14ac:dyDescent="0.3">
      <c r="B107" s="1"/>
      <c r="C107" s="1"/>
    </row>
    <row r="108" spans="2:3" x14ac:dyDescent="0.3">
      <c r="B108" s="1"/>
      <c r="C108" s="1"/>
    </row>
    <row r="109" spans="2:3" x14ac:dyDescent="0.3">
      <c r="B109" s="1"/>
      <c r="C109" s="1"/>
    </row>
    <row r="110" spans="2:3" x14ac:dyDescent="0.3">
      <c r="B110" s="1"/>
      <c r="C110" s="1"/>
    </row>
    <row r="111" spans="2:3" x14ac:dyDescent="0.3">
      <c r="B111" s="1"/>
      <c r="C111" s="1"/>
    </row>
    <row r="112" spans="2:3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  <row r="127" spans="2:3" x14ac:dyDescent="0.3">
      <c r="B127" s="1"/>
      <c r="C127" s="1"/>
    </row>
    <row r="128" spans="2:3" x14ac:dyDescent="0.3"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</sheetData>
  <mergeCells count="7">
    <mergeCell ref="A7:A9"/>
    <mergeCell ref="A2:G2"/>
    <mergeCell ref="A3:G3"/>
    <mergeCell ref="A4:G4"/>
    <mergeCell ref="A5:G5"/>
    <mergeCell ref="E7:E9"/>
    <mergeCell ref="G7:G9"/>
  </mergeCells>
  <printOptions horizontalCentered="1"/>
  <pageMargins left="0.39370078740157483" right="0.39370078740157483" top="0.59055118110236227" bottom="0.59055118110236227" header="0.51181102362204722" footer="0.51181102362204722"/>
  <pageSetup scale="86" orientation="portrait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2020-07-21T14:53:14Z</dcterms:created>
  <dcterms:modified xsi:type="dcterms:W3CDTF">2020-07-21T14:54:45Z</dcterms:modified>
</cp:coreProperties>
</file>